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Raph\Desktop\Bowlen\Clubkampioenschap BC Het Zuiden\"/>
    </mc:Choice>
  </mc:AlternateContent>
  <xr:revisionPtr revIDLastSave="0" documentId="13_ncr:8001_{4D1511B1-0615-4CE6-8DCB-52547BD55F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oreschema" sheetId="1" r:id="rId1"/>
    <sheet name="Baan indel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P5" i="1"/>
  <c r="P4" i="1"/>
  <c r="P11" i="1"/>
  <c r="P10" i="1"/>
  <c r="P9" i="1"/>
  <c r="P7" i="1"/>
  <c r="P6" i="1"/>
  <c r="P8" i="1"/>
  <c r="K18" i="1"/>
  <c r="K19" i="1"/>
  <c r="K8" i="1"/>
  <c r="K12" i="1"/>
  <c r="K17" i="1"/>
  <c r="K6" i="1"/>
  <c r="K14" i="1"/>
  <c r="K7" i="1"/>
  <c r="K9" i="1"/>
  <c r="K10" i="1"/>
  <c r="K16" i="1"/>
  <c r="K15" i="1"/>
  <c r="K11" i="1"/>
  <c r="K4" i="1"/>
  <c r="K5" i="1"/>
  <c r="K13" i="1"/>
  <c r="Q5" i="1"/>
  <c r="Q11" i="1"/>
  <c r="Q4" i="1"/>
  <c r="Q10" i="1"/>
  <c r="Q9" i="1"/>
  <c r="Q7" i="1"/>
  <c r="Q6" i="1"/>
  <c r="Q8" i="1"/>
  <c r="L13" i="1"/>
  <c r="L5" i="1"/>
  <c r="L11" i="1"/>
  <c r="L4" i="1"/>
  <c r="L15" i="1"/>
  <c r="L16" i="1"/>
  <c r="L10" i="1"/>
  <c r="L9" i="1"/>
  <c r="L7" i="1"/>
  <c r="L14" i="1"/>
  <c r="L6" i="1"/>
  <c r="L17" i="1"/>
  <c r="L12" i="1"/>
  <c r="L8" i="1"/>
  <c r="L19" i="1"/>
  <c r="M15" i="1" l="1"/>
  <c r="R15" i="1" s="1"/>
  <c r="M16" i="1"/>
  <c r="T9" i="1"/>
  <c r="T7" i="1"/>
  <c r="T8" i="1"/>
  <c r="T6" i="1"/>
  <c r="M5" i="1"/>
  <c r="T11" i="1"/>
  <c r="T10" i="1"/>
  <c r="T16" i="1"/>
  <c r="T17" i="1"/>
  <c r="T18" i="1"/>
  <c r="T13" i="1"/>
  <c r="T14" i="1"/>
  <c r="T15" i="1"/>
  <c r="T19" i="1"/>
  <c r="T12" i="1"/>
  <c r="T5" i="1"/>
  <c r="T4" i="1"/>
  <c r="M6" i="1"/>
  <c r="M7" i="1"/>
  <c r="M19" i="1"/>
  <c r="R19" i="1" s="1"/>
  <c r="M8" i="1"/>
  <c r="R8" i="1" s="1"/>
  <c r="M12" i="1"/>
  <c r="M17" i="1"/>
  <c r="M14" i="1"/>
  <c r="R14" i="1" s="1"/>
  <c r="M9" i="1"/>
  <c r="M10" i="1"/>
  <c r="R10" i="1" s="1"/>
  <c r="M13" i="1"/>
  <c r="R13" i="1" s="1"/>
  <c r="M4" i="1"/>
  <c r="R4" i="1" s="1"/>
  <c r="M11" i="1"/>
  <c r="R11" i="1" s="1"/>
  <c r="M18" i="1"/>
  <c r="R18" i="1" s="1"/>
  <c r="R12" i="1" l="1"/>
  <c r="R5" i="1"/>
  <c r="R7" i="1"/>
  <c r="R6" i="1"/>
  <c r="R9" i="1"/>
  <c r="R17" i="1"/>
  <c r="R16" i="1"/>
</calcChain>
</file>

<file path=xl/sharedStrings.xml><?xml version="1.0" encoding="utf-8"?>
<sst xmlns="http://schemas.openxmlformats.org/spreadsheetml/2006/main" count="141" uniqueCount="55">
  <si>
    <t>Naam</t>
  </si>
  <si>
    <t>Nr</t>
  </si>
  <si>
    <t>HCP</t>
  </si>
  <si>
    <t>Gerard Priems</t>
  </si>
  <si>
    <t>Edwin Munne</t>
  </si>
  <si>
    <t>Annemieke Bouwmeester</t>
  </si>
  <si>
    <t>Walter van Erp</t>
  </si>
  <si>
    <t>Hennie Rijpert</t>
  </si>
  <si>
    <t>Jean-Paul Timmer</t>
  </si>
  <si>
    <t>Lucien van Riel</t>
  </si>
  <si>
    <t>Marcel van Opstal</t>
  </si>
  <si>
    <t>Paul Bax</t>
  </si>
  <si>
    <t>Drik Jansen</t>
  </si>
  <si>
    <t>Eimert Zwart</t>
  </si>
  <si>
    <t>Annette Kieboom</t>
  </si>
  <si>
    <t>Wim van Wijngaarden</t>
  </si>
  <si>
    <t>GAME 1</t>
  </si>
  <si>
    <t>GAME 2</t>
  </si>
  <si>
    <t>GAME 3</t>
  </si>
  <si>
    <t>GAME 4</t>
  </si>
  <si>
    <t>GAME 5</t>
  </si>
  <si>
    <t>GAME 6</t>
  </si>
  <si>
    <t>GAME 7</t>
  </si>
  <si>
    <t xml:space="preserve">HCP </t>
  </si>
  <si>
    <t>Totale Scratch</t>
  </si>
  <si>
    <t>Totaal Scratch met HCP</t>
  </si>
  <si>
    <t>High Game</t>
  </si>
  <si>
    <t>Gemiddeld</t>
  </si>
  <si>
    <t>Gemiddelde</t>
  </si>
  <si>
    <t>pas 23'-24'</t>
  </si>
  <si>
    <t>met HCP</t>
  </si>
  <si>
    <t>9e Clubkampioenschap BC Het Zuiden op 9 December 2023 in Dolfijn te Tilburg</t>
  </si>
  <si>
    <t>Maximaal 70 per game!</t>
  </si>
  <si>
    <t>* Conny Gemiddelde CK 2022</t>
  </si>
  <si>
    <t>** Elaine Schleeper Gemiddelde Seizoen 21/22 + 22/23</t>
  </si>
  <si>
    <t xml:space="preserve">Elaine Schleeper** </t>
  </si>
  <si>
    <t>Corry Kolsteren*</t>
  </si>
  <si>
    <t>Berekening Handicap: (195 - gemiddelde ) *80% = Handicap</t>
  </si>
  <si>
    <t>Oliepatroon Beathen Path 41 feet</t>
  </si>
  <si>
    <t>Totaal</t>
  </si>
  <si>
    <t xml:space="preserve">Scratch </t>
  </si>
  <si>
    <t>Scratch</t>
  </si>
  <si>
    <t>BAAN 1</t>
  </si>
  <si>
    <t>BAAN 2</t>
  </si>
  <si>
    <t>BAAN 3</t>
  </si>
  <si>
    <t>BAAN 4</t>
  </si>
  <si>
    <t>BAAN 5</t>
  </si>
  <si>
    <t>BAAN 6</t>
  </si>
  <si>
    <t>BAAN 7</t>
  </si>
  <si>
    <t>BAAN 8</t>
  </si>
  <si>
    <t>Corry Kolsteren</t>
  </si>
  <si>
    <t>Andre van Nifterik</t>
  </si>
  <si>
    <t>Elaine Schleeper</t>
  </si>
  <si>
    <t>Dirk Jansen</t>
  </si>
  <si>
    <t>André van Nifterik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</si>
</sst>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rgb="FFFF0000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indexed="64"/>
      </right>
      <top style="thick">
        <color rgb="FFFF0000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1" xfId="0" applyFill="1" applyBorder="1"/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/>
    <xf numFmtId="0" fontId="0" fillId="2" borderId="5" xfId="0" applyFill="1" applyBorder="1"/>
    <xf numFmtId="0" fontId="0" fillId="2" borderId="9" xfId="0" applyFill="1" applyBorder="1"/>
    <xf numFmtId="0" fontId="0" fillId="2" borderId="6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7" xfId="0" applyFill="1" applyBorder="1"/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2" borderId="17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2" fontId="1" fillId="2" borderId="29" xfId="0" applyNumberFormat="1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2" fontId="1" fillId="2" borderId="32" xfId="0" applyNumberFormat="1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2" fontId="0" fillId="2" borderId="8" xfId="0" applyNumberFormat="1" applyFill="1" applyBorder="1" applyAlignment="1">
      <alignment horizontal="center" vertical="center"/>
    </xf>
    <xf numFmtId="2" fontId="0" fillId="2" borderId="30" xfId="0" applyNumberFormat="1" applyFill="1" applyBorder="1" applyAlignment="1">
      <alignment horizontal="center" vertical="center"/>
    </xf>
    <xf numFmtId="2" fontId="1" fillId="2" borderId="29" xfId="0" applyNumberFormat="1" applyFon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27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4" borderId="25" xfId="0" applyFill="1" applyBorder="1" applyAlignment="1">
      <alignment horizontal="center"/>
    </xf>
    <xf numFmtId="0" fontId="0" fillId="2" borderId="33" xfId="0" applyFill="1" applyBorder="1"/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/>
    </xf>
    <xf numFmtId="0" fontId="1" fillId="11" borderId="32" xfId="0" applyFont="1" applyFill="1" applyBorder="1" applyAlignment="1">
      <alignment horizontal="center"/>
    </xf>
    <xf numFmtId="0" fontId="1" fillId="10" borderId="24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12" borderId="31" xfId="0" applyFont="1" applyFill="1" applyBorder="1" applyAlignment="1">
      <alignment horizontal="center"/>
    </xf>
    <xf numFmtId="0" fontId="1" fillId="11" borderId="31" xfId="0" applyFont="1" applyFill="1" applyBorder="1" applyAlignment="1">
      <alignment horizontal="center"/>
    </xf>
    <xf numFmtId="0" fontId="1" fillId="9" borderId="31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10" borderId="31" xfId="0" applyFont="1" applyFill="1" applyBorder="1" applyAlignment="1">
      <alignment horizontal="center"/>
    </xf>
    <xf numFmtId="0" fontId="1" fillId="8" borderId="3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66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402979</xdr:colOff>
      <xdr:row>19</xdr:row>
      <xdr:rowOff>58616</xdr:rowOff>
    </xdr:from>
    <xdr:to>
      <xdr:col>20</xdr:col>
      <xdr:colOff>21981</xdr:colOff>
      <xdr:row>27</xdr:row>
      <xdr:rowOff>74735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A019F7C-AF2D-F549-3E83-7DB700CC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4691" y="3729404"/>
          <a:ext cx="7737232" cy="1547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tabSelected="1" zoomScaleNormal="100" workbookViewId="0">
      <selection activeCell="H26" sqref="H26"/>
    </sheetView>
  </sheetViews>
  <sheetFormatPr defaultRowHeight="15" x14ac:dyDescent="0.25"/>
  <cols>
    <col min="1" max="1" width="1.7109375" style="1" customWidth="1"/>
    <col min="2" max="2" width="3.140625" style="4" bestFit="1" customWidth="1"/>
    <col min="3" max="3" width="24.5703125" style="1" bestFit="1" customWidth="1"/>
    <col min="4" max="4" width="12.140625" style="40" bestFit="1" customWidth="1"/>
    <col min="5" max="5" width="5.7109375" style="2" customWidth="1"/>
    <col min="6" max="11" width="8.7109375" style="2" customWidth="1"/>
    <col min="12" max="12" width="6.7109375" style="2" customWidth="1"/>
    <col min="13" max="13" width="13.42578125" style="2" bestFit="1" customWidth="1"/>
    <col min="14" max="16" width="8.7109375" style="2" customWidth="1"/>
    <col min="17" max="17" width="6.42578125" style="2" bestFit="1" customWidth="1"/>
    <col min="18" max="18" width="21.5703125" style="2" bestFit="1" customWidth="1"/>
    <col min="19" max="19" width="10.5703125" style="2" bestFit="1" customWidth="1"/>
    <col min="20" max="20" width="11" style="78" bestFit="1" customWidth="1"/>
    <col min="21" max="16384" width="9.140625" style="1"/>
  </cols>
  <sheetData>
    <row r="1" spans="1:20" ht="15.75" thickBot="1" x14ac:dyDescent="0.3">
      <c r="B1" s="9"/>
      <c r="C1" s="10" t="s">
        <v>31</v>
      </c>
      <c r="D1" s="46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9" t="s">
        <v>38</v>
      </c>
      <c r="S1" s="47"/>
      <c r="T1" s="69"/>
    </row>
    <row r="2" spans="1:20" s="2" customFormat="1" ht="15.75" thickTop="1" x14ac:dyDescent="0.25">
      <c r="A2" s="57"/>
      <c r="B2" s="53"/>
      <c r="C2" s="56"/>
      <c r="D2" s="55" t="s">
        <v>28</v>
      </c>
      <c r="E2" s="56"/>
      <c r="F2" s="58"/>
      <c r="G2" s="58"/>
      <c r="H2" s="58"/>
      <c r="I2" s="58"/>
      <c r="J2" s="58"/>
      <c r="K2" s="59" t="s">
        <v>39</v>
      </c>
      <c r="L2" s="59" t="s">
        <v>39</v>
      </c>
      <c r="M2" s="59" t="s">
        <v>24</v>
      </c>
      <c r="N2" s="60"/>
      <c r="O2" s="61"/>
      <c r="P2" s="63" t="s">
        <v>39</v>
      </c>
      <c r="Q2" s="80" t="s">
        <v>39</v>
      </c>
      <c r="R2" s="62" t="s">
        <v>24</v>
      </c>
      <c r="S2" s="56"/>
      <c r="T2" s="70"/>
    </row>
    <row r="3" spans="1:20" s="2" customFormat="1" ht="15.75" thickBot="1" x14ac:dyDescent="0.3">
      <c r="B3" s="54" t="s">
        <v>1</v>
      </c>
      <c r="C3" s="79" t="s">
        <v>0</v>
      </c>
      <c r="D3" s="52" t="s">
        <v>29</v>
      </c>
      <c r="E3" s="48" t="s">
        <v>23</v>
      </c>
      <c r="F3" s="51" t="s">
        <v>16</v>
      </c>
      <c r="G3" s="51" t="s">
        <v>17</v>
      </c>
      <c r="H3" s="51" t="s">
        <v>18</v>
      </c>
      <c r="I3" s="51" t="s">
        <v>19</v>
      </c>
      <c r="J3" s="51" t="s">
        <v>20</v>
      </c>
      <c r="K3" s="51" t="s">
        <v>40</v>
      </c>
      <c r="L3" s="51" t="s">
        <v>2</v>
      </c>
      <c r="M3" s="51" t="s">
        <v>30</v>
      </c>
      <c r="N3" s="50" t="s">
        <v>21</v>
      </c>
      <c r="O3" s="50" t="s">
        <v>22</v>
      </c>
      <c r="P3" s="50" t="s">
        <v>41</v>
      </c>
      <c r="Q3" s="50" t="s">
        <v>2</v>
      </c>
      <c r="R3" s="49" t="s">
        <v>25</v>
      </c>
      <c r="S3" s="54" t="s">
        <v>26</v>
      </c>
      <c r="T3" s="71" t="s">
        <v>27</v>
      </c>
    </row>
    <row r="4" spans="1:20" ht="15.75" thickTop="1" x14ac:dyDescent="0.25">
      <c r="A4" s="7"/>
      <c r="B4" s="5">
        <v>1</v>
      </c>
      <c r="C4" s="16" t="s">
        <v>4</v>
      </c>
      <c r="D4" s="41">
        <v>167.4</v>
      </c>
      <c r="E4" s="24">
        <v>22</v>
      </c>
      <c r="F4" s="20">
        <v>191</v>
      </c>
      <c r="G4" s="20">
        <v>199</v>
      </c>
      <c r="H4" s="20">
        <v>189</v>
      </c>
      <c r="I4" s="119">
        <v>215</v>
      </c>
      <c r="J4" s="20">
        <v>170</v>
      </c>
      <c r="K4" s="30">
        <f t="shared" ref="K4:K19" si="0">SUM(F4+G4+H4+I4+J4)</f>
        <v>964</v>
      </c>
      <c r="L4" s="30">
        <f t="shared" ref="L4:L19" si="1">SUM(E4*5)</f>
        <v>110</v>
      </c>
      <c r="M4" s="81">
        <f t="shared" ref="M4:M19" si="2">SUM(K4+L4)</f>
        <v>1074</v>
      </c>
      <c r="N4" s="20">
        <v>147</v>
      </c>
      <c r="O4" s="119">
        <v>211</v>
      </c>
      <c r="P4" s="12">
        <f t="shared" ref="P4:P11" si="3">SUM(N4+O4)</f>
        <v>358</v>
      </c>
      <c r="Q4" s="35">
        <f t="shared" ref="Q4:Q11" si="4">SUM(E4*2)</f>
        <v>44</v>
      </c>
      <c r="R4" s="64">
        <f t="shared" ref="R4:R19" si="5">SUM(M4+P4+Q4)</f>
        <v>1476</v>
      </c>
      <c r="S4" s="30">
        <v>215</v>
      </c>
      <c r="T4" s="72">
        <f t="shared" ref="T4:T11" si="6">SUM(K4+P4)/7</f>
        <v>188.85714285714286</v>
      </c>
    </row>
    <row r="5" spans="1:20" x14ac:dyDescent="0.25">
      <c r="A5" s="7"/>
      <c r="B5" s="6">
        <v>2</v>
      </c>
      <c r="C5" s="17" t="s">
        <v>3</v>
      </c>
      <c r="D5" s="42">
        <v>173.1</v>
      </c>
      <c r="E5" s="25">
        <v>17</v>
      </c>
      <c r="F5" s="21">
        <v>142</v>
      </c>
      <c r="G5" s="118">
        <v>213</v>
      </c>
      <c r="H5" s="118">
        <v>203</v>
      </c>
      <c r="I5" s="21">
        <v>178</v>
      </c>
      <c r="J5" s="21">
        <v>186</v>
      </c>
      <c r="K5" s="31">
        <f t="shared" si="0"/>
        <v>922</v>
      </c>
      <c r="L5" s="31">
        <f t="shared" si="1"/>
        <v>85</v>
      </c>
      <c r="M5" s="82">
        <f t="shared" si="2"/>
        <v>1007</v>
      </c>
      <c r="N5" s="21">
        <v>183</v>
      </c>
      <c r="O5" s="21">
        <v>192</v>
      </c>
      <c r="P5" s="13">
        <f t="shared" si="3"/>
        <v>375</v>
      </c>
      <c r="Q5" s="36">
        <f t="shared" si="4"/>
        <v>34</v>
      </c>
      <c r="R5" s="65">
        <f t="shared" si="5"/>
        <v>1416</v>
      </c>
      <c r="S5" s="31">
        <v>213</v>
      </c>
      <c r="T5" s="73">
        <f t="shared" si="6"/>
        <v>185.28571428571428</v>
      </c>
    </row>
    <row r="6" spans="1:20" x14ac:dyDescent="0.25">
      <c r="A6" s="7"/>
      <c r="B6" s="6">
        <v>3</v>
      </c>
      <c r="C6" s="17" t="s">
        <v>5</v>
      </c>
      <c r="D6" s="42">
        <v>134.19999999999999</v>
      </c>
      <c r="E6" s="25">
        <v>48</v>
      </c>
      <c r="F6" s="115">
        <v>175</v>
      </c>
      <c r="G6" s="21">
        <v>140</v>
      </c>
      <c r="H6" s="21">
        <v>161</v>
      </c>
      <c r="I6" s="21">
        <v>169</v>
      </c>
      <c r="J6" s="21">
        <v>157</v>
      </c>
      <c r="K6" s="31">
        <f t="shared" si="0"/>
        <v>802</v>
      </c>
      <c r="L6" s="31">
        <f t="shared" si="1"/>
        <v>240</v>
      </c>
      <c r="M6" s="82">
        <f t="shared" si="2"/>
        <v>1042</v>
      </c>
      <c r="N6" s="21">
        <v>136</v>
      </c>
      <c r="O6" s="21">
        <v>132</v>
      </c>
      <c r="P6" s="13">
        <f t="shared" si="3"/>
        <v>268</v>
      </c>
      <c r="Q6" s="36">
        <f t="shared" si="4"/>
        <v>96</v>
      </c>
      <c r="R6" s="65">
        <f t="shared" si="5"/>
        <v>1406</v>
      </c>
      <c r="S6" s="31">
        <v>175</v>
      </c>
      <c r="T6" s="74">
        <f t="shared" si="6"/>
        <v>152.85714285714286</v>
      </c>
    </row>
    <row r="7" spans="1:20" x14ac:dyDescent="0.25">
      <c r="A7" s="7"/>
      <c r="B7" s="6">
        <v>4</v>
      </c>
      <c r="C7" s="17" t="s">
        <v>9</v>
      </c>
      <c r="D7" s="42">
        <v>141.5</v>
      </c>
      <c r="E7" s="25">
        <v>42</v>
      </c>
      <c r="F7" s="21">
        <v>131</v>
      </c>
      <c r="G7" s="115">
        <v>197</v>
      </c>
      <c r="H7" s="21">
        <v>130</v>
      </c>
      <c r="I7" s="21">
        <v>192</v>
      </c>
      <c r="J7" s="21">
        <v>159</v>
      </c>
      <c r="K7" s="31">
        <f t="shared" si="0"/>
        <v>809</v>
      </c>
      <c r="L7" s="31">
        <f t="shared" si="1"/>
        <v>210</v>
      </c>
      <c r="M7" s="82">
        <f t="shared" si="2"/>
        <v>1019</v>
      </c>
      <c r="N7" s="21">
        <v>149</v>
      </c>
      <c r="O7" s="21">
        <v>132</v>
      </c>
      <c r="P7" s="13">
        <f t="shared" si="3"/>
        <v>281</v>
      </c>
      <c r="Q7" s="36">
        <f t="shared" si="4"/>
        <v>84</v>
      </c>
      <c r="R7" s="65">
        <f t="shared" si="5"/>
        <v>1384</v>
      </c>
      <c r="S7" s="33">
        <v>197</v>
      </c>
      <c r="T7" s="74">
        <f t="shared" si="6"/>
        <v>155.71428571428572</v>
      </c>
    </row>
    <row r="8" spans="1:20" x14ac:dyDescent="0.25">
      <c r="A8" s="7"/>
      <c r="B8" s="6">
        <v>5</v>
      </c>
      <c r="C8" s="17" t="s">
        <v>15</v>
      </c>
      <c r="D8" s="42">
        <v>109.7</v>
      </c>
      <c r="E8" s="25">
        <v>68</v>
      </c>
      <c r="F8" s="21">
        <v>114</v>
      </c>
      <c r="G8" s="21">
        <v>132</v>
      </c>
      <c r="H8" s="21">
        <v>129</v>
      </c>
      <c r="I8" s="21">
        <v>137</v>
      </c>
      <c r="J8" s="21">
        <v>112</v>
      </c>
      <c r="K8" s="31">
        <f t="shared" si="0"/>
        <v>624</v>
      </c>
      <c r="L8" s="31">
        <f t="shared" si="1"/>
        <v>340</v>
      </c>
      <c r="M8" s="82">
        <f t="shared" si="2"/>
        <v>964</v>
      </c>
      <c r="N8" s="115">
        <v>140</v>
      </c>
      <c r="O8" s="21">
        <v>135</v>
      </c>
      <c r="P8" s="13">
        <f t="shared" si="3"/>
        <v>275</v>
      </c>
      <c r="Q8" s="36">
        <f t="shared" si="4"/>
        <v>136</v>
      </c>
      <c r="R8" s="65">
        <f t="shared" si="5"/>
        <v>1375</v>
      </c>
      <c r="S8" s="31">
        <v>140</v>
      </c>
      <c r="T8" s="74">
        <f t="shared" si="6"/>
        <v>128.42857142857142</v>
      </c>
    </row>
    <row r="9" spans="1:20" x14ac:dyDescent="0.25">
      <c r="A9" s="7"/>
      <c r="B9" s="6">
        <v>6</v>
      </c>
      <c r="C9" s="17" t="s">
        <v>12</v>
      </c>
      <c r="D9" s="42">
        <v>142.30000000000001</v>
      </c>
      <c r="E9" s="25">
        <v>42</v>
      </c>
      <c r="F9" s="21">
        <v>163</v>
      </c>
      <c r="G9" s="21">
        <v>167</v>
      </c>
      <c r="H9" s="21">
        <v>122</v>
      </c>
      <c r="I9" s="21">
        <v>148</v>
      </c>
      <c r="J9" s="115">
        <v>174</v>
      </c>
      <c r="K9" s="31">
        <f t="shared" si="0"/>
        <v>774</v>
      </c>
      <c r="L9" s="31">
        <f t="shared" si="1"/>
        <v>210</v>
      </c>
      <c r="M9" s="82">
        <f t="shared" si="2"/>
        <v>984</v>
      </c>
      <c r="N9" s="21">
        <v>170</v>
      </c>
      <c r="O9" s="21">
        <v>123</v>
      </c>
      <c r="P9" s="13">
        <f t="shared" si="3"/>
        <v>293</v>
      </c>
      <c r="Q9" s="36">
        <f t="shared" si="4"/>
        <v>84</v>
      </c>
      <c r="R9" s="65">
        <f t="shared" si="5"/>
        <v>1361</v>
      </c>
      <c r="S9" s="33">
        <v>174</v>
      </c>
      <c r="T9" s="75">
        <f t="shared" si="6"/>
        <v>152.42857142857142</v>
      </c>
    </row>
    <row r="10" spans="1:20" x14ac:dyDescent="0.25">
      <c r="A10" s="7"/>
      <c r="B10" s="6">
        <v>7</v>
      </c>
      <c r="C10" s="17" t="s">
        <v>11</v>
      </c>
      <c r="D10" s="42">
        <v>145.1</v>
      </c>
      <c r="E10" s="25">
        <v>39</v>
      </c>
      <c r="F10" s="21">
        <v>150</v>
      </c>
      <c r="G10" s="21">
        <v>160</v>
      </c>
      <c r="H10" s="115">
        <v>178</v>
      </c>
      <c r="I10" s="21">
        <v>115</v>
      </c>
      <c r="J10" s="21">
        <v>161</v>
      </c>
      <c r="K10" s="31">
        <f t="shared" si="0"/>
        <v>764</v>
      </c>
      <c r="L10" s="31">
        <f t="shared" si="1"/>
        <v>195</v>
      </c>
      <c r="M10" s="82">
        <f t="shared" si="2"/>
        <v>959</v>
      </c>
      <c r="N10" s="21">
        <v>168</v>
      </c>
      <c r="O10" s="21">
        <v>156</v>
      </c>
      <c r="P10" s="13">
        <f t="shared" si="3"/>
        <v>324</v>
      </c>
      <c r="Q10" s="36">
        <f t="shared" si="4"/>
        <v>78</v>
      </c>
      <c r="R10" s="65">
        <f t="shared" si="5"/>
        <v>1361</v>
      </c>
      <c r="S10" s="31">
        <v>178</v>
      </c>
      <c r="T10" s="73">
        <f t="shared" si="6"/>
        <v>155.42857142857142</v>
      </c>
    </row>
    <row r="11" spans="1:20" ht="15.75" thickBot="1" x14ac:dyDescent="0.3">
      <c r="A11" s="7"/>
      <c r="B11" s="11">
        <v>8</v>
      </c>
      <c r="C11" s="29" t="s">
        <v>8</v>
      </c>
      <c r="D11" s="43">
        <v>167.2</v>
      </c>
      <c r="E11" s="26">
        <v>22</v>
      </c>
      <c r="F11" s="22">
        <v>177</v>
      </c>
      <c r="G11" s="109">
        <v>159</v>
      </c>
      <c r="H11" s="22">
        <v>179</v>
      </c>
      <c r="I11" s="117">
        <v>190</v>
      </c>
      <c r="J11" s="22">
        <v>156</v>
      </c>
      <c r="K11" s="32">
        <f t="shared" si="0"/>
        <v>861</v>
      </c>
      <c r="L11" s="32">
        <f t="shared" si="1"/>
        <v>110</v>
      </c>
      <c r="M11" s="83">
        <f t="shared" si="2"/>
        <v>971</v>
      </c>
      <c r="N11" s="22">
        <v>166</v>
      </c>
      <c r="O11" s="22">
        <v>145</v>
      </c>
      <c r="P11" s="14">
        <f t="shared" si="3"/>
        <v>311</v>
      </c>
      <c r="Q11" s="37">
        <f t="shared" si="4"/>
        <v>44</v>
      </c>
      <c r="R11" s="66">
        <f t="shared" si="5"/>
        <v>1326</v>
      </c>
      <c r="S11" s="32">
        <v>190</v>
      </c>
      <c r="T11" s="76">
        <f t="shared" si="6"/>
        <v>167.42857142857142</v>
      </c>
    </row>
    <row r="12" spans="1:20" ht="15.75" thickTop="1" x14ac:dyDescent="0.25">
      <c r="A12" s="7"/>
      <c r="B12" s="5">
        <v>9</v>
      </c>
      <c r="C12" s="18" t="s">
        <v>6</v>
      </c>
      <c r="D12" s="44">
        <v>114.7</v>
      </c>
      <c r="E12" s="27">
        <v>64</v>
      </c>
      <c r="F12" s="20">
        <v>126</v>
      </c>
      <c r="G12" s="20">
        <v>134</v>
      </c>
      <c r="H12" s="110">
        <v>98</v>
      </c>
      <c r="I12" s="20">
        <v>120</v>
      </c>
      <c r="J12" s="114">
        <v>149</v>
      </c>
      <c r="K12" s="33">
        <f t="shared" si="0"/>
        <v>627</v>
      </c>
      <c r="L12" s="33">
        <f t="shared" si="1"/>
        <v>320</v>
      </c>
      <c r="M12" s="84">
        <f t="shared" si="2"/>
        <v>947</v>
      </c>
      <c r="N12" s="20"/>
      <c r="O12" s="20"/>
      <c r="P12" s="12"/>
      <c r="Q12" s="38"/>
      <c r="R12" s="67">
        <f t="shared" si="5"/>
        <v>947</v>
      </c>
      <c r="S12" s="33">
        <v>149</v>
      </c>
      <c r="T12" s="74">
        <f t="shared" ref="T12:T19" si="7">SUM(K12/5)</f>
        <v>125.4</v>
      </c>
    </row>
    <row r="13" spans="1:20" x14ac:dyDescent="0.25">
      <c r="A13" s="7"/>
      <c r="B13" s="6">
        <v>10</v>
      </c>
      <c r="C13" s="17" t="s">
        <v>54</v>
      </c>
      <c r="D13" s="42">
        <v>181.2</v>
      </c>
      <c r="E13" s="25">
        <v>11</v>
      </c>
      <c r="F13" s="21">
        <v>166</v>
      </c>
      <c r="G13" s="21">
        <v>165</v>
      </c>
      <c r="H13" s="21">
        <v>186</v>
      </c>
      <c r="I13" s="115">
        <v>191</v>
      </c>
      <c r="J13" s="21">
        <v>166</v>
      </c>
      <c r="K13" s="31">
        <f t="shared" si="0"/>
        <v>874</v>
      </c>
      <c r="L13" s="31">
        <f t="shared" si="1"/>
        <v>55</v>
      </c>
      <c r="M13" s="82">
        <f t="shared" si="2"/>
        <v>929</v>
      </c>
      <c r="N13" s="21"/>
      <c r="O13" s="21"/>
      <c r="P13" s="13"/>
      <c r="Q13" s="36"/>
      <c r="R13" s="65">
        <f t="shared" si="5"/>
        <v>929</v>
      </c>
      <c r="S13" s="33">
        <v>191</v>
      </c>
      <c r="T13" s="74">
        <f t="shared" si="7"/>
        <v>174.8</v>
      </c>
    </row>
    <row r="14" spans="1:20" x14ac:dyDescent="0.25">
      <c r="A14" s="7"/>
      <c r="B14" s="6">
        <v>11</v>
      </c>
      <c r="C14" s="17" t="s">
        <v>10</v>
      </c>
      <c r="D14" s="42">
        <v>136.69999999999999</v>
      </c>
      <c r="E14" s="25">
        <v>46</v>
      </c>
      <c r="F14" s="21">
        <v>142</v>
      </c>
      <c r="G14" s="21">
        <v>123</v>
      </c>
      <c r="H14" s="108">
        <v>143</v>
      </c>
      <c r="I14" s="21">
        <v>126</v>
      </c>
      <c r="J14" s="115">
        <v>164</v>
      </c>
      <c r="K14" s="31">
        <f t="shared" si="0"/>
        <v>698</v>
      </c>
      <c r="L14" s="31">
        <f t="shared" si="1"/>
        <v>230</v>
      </c>
      <c r="M14" s="82">
        <f t="shared" si="2"/>
        <v>928</v>
      </c>
      <c r="N14" s="21"/>
      <c r="O14" s="21"/>
      <c r="P14" s="13"/>
      <c r="Q14" s="36"/>
      <c r="R14" s="65">
        <f t="shared" si="5"/>
        <v>928</v>
      </c>
      <c r="S14" s="31">
        <v>164</v>
      </c>
      <c r="T14" s="73">
        <f t="shared" si="7"/>
        <v>139.6</v>
      </c>
    </row>
    <row r="15" spans="1:20" x14ac:dyDescent="0.25">
      <c r="A15" s="7"/>
      <c r="B15" s="6">
        <v>12</v>
      </c>
      <c r="C15" s="17" t="s">
        <v>7</v>
      </c>
      <c r="D15" s="42">
        <v>158</v>
      </c>
      <c r="E15" s="25">
        <v>29</v>
      </c>
      <c r="F15" s="21">
        <v>169</v>
      </c>
      <c r="G15" s="21">
        <v>152</v>
      </c>
      <c r="H15" s="115">
        <v>196</v>
      </c>
      <c r="I15" s="21">
        <v>127</v>
      </c>
      <c r="J15" s="21">
        <v>137</v>
      </c>
      <c r="K15" s="31">
        <f t="shared" si="0"/>
        <v>781</v>
      </c>
      <c r="L15" s="31">
        <f t="shared" si="1"/>
        <v>145</v>
      </c>
      <c r="M15" s="82">
        <f t="shared" si="2"/>
        <v>926</v>
      </c>
      <c r="N15" s="21"/>
      <c r="O15" s="21"/>
      <c r="P15" s="13"/>
      <c r="Q15" s="36"/>
      <c r="R15" s="65">
        <f t="shared" si="5"/>
        <v>926</v>
      </c>
      <c r="S15" s="33">
        <v>196</v>
      </c>
      <c r="T15" s="74">
        <f t="shared" si="7"/>
        <v>156.19999999999999</v>
      </c>
    </row>
    <row r="16" spans="1:20" x14ac:dyDescent="0.25">
      <c r="A16" s="7"/>
      <c r="B16" s="6">
        <v>13</v>
      </c>
      <c r="C16" s="17" t="s">
        <v>14</v>
      </c>
      <c r="D16" s="42">
        <v>157.5</v>
      </c>
      <c r="E16" s="25">
        <v>30</v>
      </c>
      <c r="F16" s="21">
        <v>157</v>
      </c>
      <c r="G16" s="21">
        <v>172</v>
      </c>
      <c r="H16" s="115">
        <v>174</v>
      </c>
      <c r="I16" s="21">
        <v>101</v>
      </c>
      <c r="J16" s="21">
        <v>156</v>
      </c>
      <c r="K16" s="31">
        <f t="shared" si="0"/>
        <v>760</v>
      </c>
      <c r="L16" s="31">
        <f t="shared" si="1"/>
        <v>150</v>
      </c>
      <c r="M16" s="82">
        <f t="shared" si="2"/>
        <v>910</v>
      </c>
      <c r="N16" s="21"/>
      <c r="O16" s="21"/>
      <c r="P16" s="13"/>
      <c r="Q16" s="36"/>
      <c r="R16" s="65">
        <f t="shared" si="5"/>
        <v>910</v>
      </c>
      <c r="S16" s="33">
        <v>174</v>
      </c>
      <c r="T16" s="74">
        <f t="shared" si="7"/>
        <v>152</v>
      </c>
    </row>
    <row r="17" spans="1:20" x14ac:dyDescent="0.25">
      <c r="A17" s="7"/>
      <c r="B17" s="6">
        <v>14</v>
      </c>
      <c r="C17" s="17" t="s">
        <v>35</v>
      </c>
      <c r="D17" s="42">
        <v>130</v>
      </c>
      <c r="E17" s="25">
        <v>52</v>
      </c>
      <c r="F17" s="111">
        <v>95</v>
      </c>
      <c r="G17" s="115">
        <v>161</v>
      </c>
      <c r="H17" s="21">
        <v>137</v>
      </c>
      <c r="I17" s="21">
        <v>137</v>
      </c>
      <c r="J17" s="21">
        <v>118</v>
      </c>
      <c r="K17" s="31">
        <f t="shared" si="0"/>
        <v>648</v>
      </c>
      <c r="L17" s="31">
        <f t="shared" si="1"/>
        <v>260</v>
      </c>
      <c r="M17" s="82">
        <f t="shared" si="2"/>
        <v>908</v>
      </c>
      <c r="N17" s="21"/>
      <c r="O17" s="21"/>
      <c r="P17" s="13"/>
      <c r="Q17" s="36"/>
      <c r="R17" s="65">
        <f t="shared" si="5"/>
        <v>908</v>
      </c>
      <c r="S17" s="113">
        <v>161</v>
      </c>
      <c r="T17" s="75">
        <f t="shared" si="7"/>
        <v>129.6</v>
      </c>
    </row>
    <row r="18" spans="1:20" x14ac:dyDescent="0.25">
      <c r="A18" s="7"/>
      <c r="B18" s="6">
        <v>15</v>
      </c>
      <c r="C18" s="17" t="s">
        <v>13</v>
      </c>
      <c r="D18" s="42">
        <v>83.7</v>
      </c>
      <c r="E18" s="25">
        <v>70</v>
      </c>
      <c r="F18" s="115">
        <v>111</v>
      </c>
      <c r="G18" s="21">
        <v>100</v>
      </c>
      <c r="H18" s="111">
        <v>95</v>
      </c>
      <c r="I18" s="111">
        <v>91</v>
      </c>
      <c r="J18" s="21">
        <v>109</v>
      </c>
      <c r="K18" s="31">
        <f t="shared" si="0"/>
        <v>506</v>
      </c>
      <c r="L18" s="31">
        <f t="shared" si="1"/>
        <v>350</v>
      </c>
      <c r="M18" s="82">
        <f t="shared" si="2"/>
        <v>856</v>
      </c>
      <c r="N18" s="21"/>
      <c r="O18" s="21"/>
      <c r="P18" s="13"/>
      <c r="Q18" s="36"/>
      <c r="R18" s="65">
        <f t="shared" si="5"/>
        <v>856</v>
      </c>
      <c r="S18" s="31">
        <v>111</v>
      </c>
      <c r="T18" s="73">
        <f t="shared" si="7"/>
        <v>101.2</v>
      </c>
    </row>
    <row r="19" spans="1:20" ht="15.75" thickBot="1" x14ac:dyDescent="0.3">
      <c r="A19" s="7"/>
      <c r="B19" s="8">
        <v>16</v>
      </c>
      <c r="C19" s="19" t="s">
        <v>36</v>
      </c>
      <c r="D19" s="45">
        <v>89.6</v>
      </c>
      <c r="E19" s="28">
        <v>70</v>
      </c>
      <c r="F19" s="112">
        <v>71</v>
      </c>
      <c r="G19" s="112">
        <v>86</v>
      </c>
      <c r="H19" s="116">
        <v>110</v>
      </c>
      <c r="I19" s="112">
        <v>89</v>
      </c>
      <c r="J19" s="112">
        <v>84</v>
      </c>
      <c r="K19" s="34">
        <f t="shared" si="0"/>
        <v>440</v>
      </c>
      <c r="L19" s="34">
        <f t="shared" si="1"/>
        <v>350</v>
      </c>
      <c r="M19" s="86">
        <f t="shared" si="2"/>
        <v>790</v>
      </c>
      <c r="N19" s="23"/>
      <c r="O19" s="23"/>
      <c r="P19" s="15"/>
      <c r="Q19" s="39"/>
      <c r="R19" s="68">
        <f t="shared" si="5"/>
        <v>790</v>
      </c>
      <c r="S19" s="34">
        <v>110</v>
      </c>
      <c r="T19" s="77">
        <f t="shared" si="7"/>
        <v>88</v>
      </c>
    </row>
    <row r="20" spans="1:20" ht="15.75" thickTop="1" x14ac:dyDescent="0.25"/>
    <row r="21" spans="1:20" x14ac:dyDescent="0.25">
      <c r="C21" s="3" t="s">
        <v>37</v>
      </c>
      <c r="H21" s="2" t="s">
        <v>32</v>
      </c>
    </row>
    <row r="22" spans="1:20" x14ac:dyDescent="0.25">
      <c r="C22" s="1" t="s">
        <v>33</v>
      </c>
    </row>
    <row r="23" spans="1:20" x14ac:dyDescent="0.25">
      <c r="C23" s="1" t="s">
        <v>34</v>
      </c>
    </row>
    <row r="26" spans="1:20" x14ac:dyDescent="0.25">
      <c r="F26" s="85"/>
    </row>
    <row r="27" spans="1:20" x14ac:dyDescent="0.25">
      <c r="E27" s="85"/>
    </row>
  </sheetData>
  <sheetProtection formatCells="0" sort="0"/>
  <sortState xmlns:xlrd2="http://schemas.microsoft.com/office/spreadsheetml/2017/richdata2" ref="C4:S11">
    <sortCondition descending="1" ref="R4:R11"/>
  </sortState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305D4-51DA-4BD4-9BD5-9F569D284D1A}">
  <dimension ref="B1:G19"/>
  <sheetViews>
    <sheetView zoomScale="130" zoomScaleNormal="130" workbookViewId="0">
      <selection activeCell="G25" sqref="G25"/>
    </sheetView>
  </sheetViews>
  <sheetFormatPr defaultRowHeight="15" x14ac:dyDescent="0.25"/>
  <cols>
    <col min="1" max="1" width="1.7109375" style="1" customWidth="1"/>
    <col min="2" max="2" width="7.5703125" style="1" bestFit="1" customWidth="1"/>
    <col min="3" max="7" width="24.5703125" style="1" bestFit="1" customWidth="1"/>
    <col min="8" max="16384" width="9.140625" style="1"/>
  </cols>
  <sheetData>
    <row r="1" spans="2:7" ht="15.75" thickBot="1" x14ac:dyDescent="0.3"/>
    <row r="2" spans="2:7" ht="16.5" thickTop="1" thickBot="1" x14ac:dyDescent="0.3">
      <c r="B2" s="87"/>
      <c r="C2" s="88" t="s">
        <v>16</v>
      </c>
      <c r="D2" s="89" t="s">
        <v>17</v>
      </c>
      <c r="E2" s="89" t="s">
        <v>18</v>
      </c>
      <c r="F2" s="88" t="s">
        <v>19</v>
      </c>
      <c r="G2" s="89" t="s">
        <v>20</v>
      </c>
    </row>
    <row r="3" spans="2:7" ht="15.75" thickTop="1" x14ac:dyDescent="0.25">
      <c r="B3" s="90" t="s">
        <v>42</v>
      </c>
      <c r="C3" s="59" t="s">
        <v>4</v>
      </c>
      <c r="D3" s="92" t="s">
        <v>53</v>
      </c>
      <c r="E3" s="93" t="s">
        <v>6</v>
      </c>
      <c r="F3" s="94" t="s">
        <v>7</v>
      </c>
      <c r="G3" s="95" t="s">
        <v>9</v>
      </c>
    </row>
    <row r="4" spans="2:7" ht="15.75" thickBot="1" x14ac:dyDescent="0.3">
      <c r="B4" s="79"/>
      <c r="C4" s="96" t="s">
        <v>50</v>
      </c>
      <c r="D4" s="97" t="s">
        <v>11</v>
      </c>
      <c r="E4" s="98" t="s">
        <v>14</v>
      </c>
      <c r="F4" s="94" t="s">
        <v>13</v>
      </c>
      <c r="G4" s="99" t="s">
        <v>52</v>
      </c>
    </row>
    <row r="5" spans="2:7" ht="15.75" thickTop="1" x14ac:dyDescent="0.25">
      <c r="B5" s="91" t="s">
        <v>43</v>
      </c>
      <c r="C5" s="100" t="s">
        <v>5</v>
      </c>
      <c r="D5" s="101" t="s">
        <v>4</v>
      </c>
      <c r="E5" s="92" t="s">
        <v>53</v>
      </c>
      <c r="F5" s="93" t="s">
        <v>6</v>
      </c>
      <c r="G5" s="94" t="s">
        <v>7</v>
      </c>
    </row>
    <row r="6" spans="2:7" ht="15.75" thickBot="1" x14ac:dyDescent="0.3">
      <c r="B6" s="91"/>
      <c r="C6" s="100" t="s">
        <v>8</v>
      </c>
      <c r="D6" s="96" t="s">
        <v>50</v>
      </c>
      <c r="E6" s="97" t="s">
        <v>11</v>
      </c>
      <c r="F6" s="98" t="s">
        <v>14</v>
      </c>
      <c r="G6" s="94" t="s">
        <v>13</v>
      </c>
    </row>
    <row r="7" spans="2:7" ht="15.75" thickTop="1" x14ac:dyDescent="0.25">
      <c r="B7" s="90" t="s">
        <v>44</v>
      </c>
      <c r="C7" s="102" t="s">
        <v>51</v>
      </c>
      <c r="D7" s="100" t="s">
        <v>5</v>
      </c>
      <c r="E7" s="103" t="s">
        <v>4</v>
      </c>
      <c r="F7" s="92" t="s">
        <v>53</v>
      </c>
      <c r="G7" s="93" t="s">
        <v>6</v>
      </c>
    </row>
    <row r="8" spans="2:7" ht="15.75" thickBot="1" x14ac:dyDescent="0.3">
      <c r="B8" s="79"/>
      <c r="C8" s="104" t="s">
        <v>10</v>
      </c>
      <c r="D8" s="100" t="s">
        <v>8</v>
      </c>
      <c r="E8" s="51" t="s">
        <v>50</v>
      </c>
      <c r="F8" s="97" t="s">
        <v>11</v>
      </c>
      <c r="G8" s="98" t="s">
        <v>14</v>
      </c>
    </row>
    <row r="9" spans="2:7" ht="15.75" thickTop="1" x14ac:dyDescent="0.25">
      <c r="B9" s="91" t="s">
        <v>45</v>
      </c>
      <c r="C9" s="105" t="s">
        <v>3</v>
      </c>
      <c r="D9" s="102" t="s">
        <v>51</v>
      </c>
      <c r="E9" s="100" t="s">
        <v>5</v>
      </c>
      <c r="F9" s="101" t="s">
        <v>4</v>
      </c>
      <c r="G9" s="92" t="s">
        <v>53</v>
      </c>
    </row>
    <row r="10" spans="2:7" ht="15.75" thickBot="1" x14ac:dyDescent="0.3">
      <c r="B10" s="91"/>
      <c r="C10" s="105" t="s">
        <v>15</v>
      </c>
      <c r="D10" s="104" t="s">
        <v>10</v>
      </c>
      <c r="E10" s="100" t="s">
        <v>8</v>
      </c>
      <c r="F10" s="96" t="s">
        <v>50</v>
      </c>
      <c r="G10" s="97" t="s">
        <v>11</v>
      </c>
    </row>
    <row r="11" spans="2:7" ht="15.75" thickTop="1" x14ac:dyDescent="0.25">
      <c r="B11" s="90" t="s">
        <v>46</v>
      </c>
      <c r="C11" s="95" t="s">
        <v>9</v>
      </c>
      <c r="D11" s="105" t="s">
        <v>3</v>
      </c>
      <c r="E11" s="102" t="s">
        <v>51</v>
      </c>
      <c r="F11" s="100" t="s">
        <v>5</v>
      </c>
      <c r="G11" s="103" t="s">
        <v>4</v>
      </c>
    </row>
    <row r="12" spans="2:7" ht="15.75" thickBot="1" x14ac:dyDescent="0.3">
      <c r="B12" s="79"/>
      <c r="C12" s="99" t="s">
        <v>52</v>
      </c>
      <c r="D12" s="105" t="s">
        <v>15</v>
      </c>
      <c r="E12" s="104" t="s">
        <v>10</v>
      </c>
      <c r="F12" s="100" t="s">
        <v>8</v>
      </c>
      <c r="G12" s="51" t="s">
        <v>50</v>
      </c>
    </row>
    <row r="13" spans="2:7" ht="15.75" thickTop="1" x14ac:dyDescent="0.25">
      <c r="B13" s="91" t="s">
        <v>47</v>
      </c>
      <c r="C13" s="94" t="s">
        <v>7</v>
      </c>
      <c r="D13" s="95" t="s">
        <v>9</v>
      </c>
      <c r="E13" s="105" t="s">
        <v>3</v>
      </c>
      <c r="F13" s="102" t="s">
        <v>51</v>
      </c>
      <c r="G13" s="100" t="s">
        <v>5</v>
      </c>
    </row>
    <row r="14" spans="2:7" ht="15.75" thickBot="1" x14ac:dyDescent="0.3">
      <c r="B14" s="91"/>
      <c r="C14" s="94" t="s">
        <v>13</v>
      </c>
      <c r="D14" s="99" t="s">
        <v>52</v>
      </c>
      <c r="E14" s="105" t="s">
        <v>15</v>
      </c>
      <c r="F14" s="104" t="s">
        <v>10</v>
      </c>
      <c r="G14" s="100" t="s">
        <v>8</v>
      </c>
    </row>
    <row r="15" spans="2:7" ht="15.75" thickTop="1" x14ac:dyDescent="0.25">
      <c r="B15" s="90" t="s">
        <v>48</v>
      </c>
      <c r="C15" s="93" t="s">
        <v>6</v>
      </c>
      <c r="D15" s="94" t="s">
        <v>7</v>
      </c>
      <c r="E15" s="95" t="s">
        <v>9</v>
      </c>
      <c r="F15" s="105" t="s">
        <v>3</v>
      </c>
      <c r="G15" s="102" t="s">
        <v>51</v>
      </c>
    </row>
    <row r="16" spans="2:7" ht="15.75" thickBot="1" x14ac:dyDescent="0.3">
      <c r="B16" s="79"/>
      <c r="C16" s="98" t="s">
        <v>14</v>
      </c>
      <c r="D16" s="94" t="s">
        <v>13</v>
      </c>
      <c r="E16" s="99" t="s">
        <v>52</v>
      </c>
      <c r="F16" s="105" t="s">
        <v>15</v>
      </c>
      <c r="G16" s="104" t="s">
        <v>10</v>
      </c>
    </row>
    <row r="17" spans="2:7" ht="15.75" thickTop="1" x14ac:dyDescent="0.25">
      <c r="B17" s="91" t="s">
        <v>49</v>
      </c>
      <c r="C17" s="92" t="s">
        <v>53</v>
      </c>
      <c r="D17" s="93" t="s">
        <v>6</v>
      </c>
      <c r="E17" s="94" t="s">
        <v>7</v>
      </c>
      <c r="F17" s="95" t="s">
        <v>9</v>
      </c>
      <c r="G17" s="105" t="s">
        <v>3</v>
      </c>
    </row>
    <row r="18" spans="2:7" ht="15.75" thickBot="1" x14ac:dyDescent="0.3">
      <c r="B18" s="79"/>
      <c r="C18" s="97" t="s">
        <v>11</v>
      </c>
      <c r="D18" s="98" t="s">
        <v>14</v>
      </c>
      <c r="E18" s="106" t="s">
        <v>13</v>
      </c>
      <c r="F18" s="99" t="s">
        <v>52</v>
      </c>
      <c r="G18" s="107" t="s">
        <v>15</v>
      </c>
    </row>
    <row r="19" spans="2: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Scoreschema</vt:lpstr>
      <vt:lpstr>Baan indeling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Raph</dc:creator>
  <cp:lastModifiedBy>Raph Eijkenboom</cp:lastModifiedBy>
  <cp:lastPrinted>2023-12-11T14:49:48Z</cp:lastPrinted>
  <dcterms:created xsi:type="dcterms:W3CDTF">2015-06-05T18:17:20Z</dcterms:created>
  <dcterms:modified xsi:type="dcterms:W3CDTF">2023-12-11T14:57:20Z</dcterms:modified>
</cp:coreProperties>
</file>